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a\Desktop\LaTeX\latex_works\大物实验设计及报告\大物实验报告\密立根油滴\"/>
    </mc:Choice>
  </mc:AlternateContent>
  <xr:revisionPtr revIDLastSave="0" documentId="13_ncr:1_{B562F629-94FE-460F-9058-2E08CE7707E6}" xr6:coauthVersionLast="47" xr6:coauthVersionMax="47" xr10:uidLastSave="{00000000-0000-0000-0000-000000000000}"/>
  <bookViews>
    <workbookView xWindow="696" yWindow="1440" windowWidth="17280" windowHeight="8964" xr2:uid="{DDBE42D9-5DD0-4D80-A1F9-C824DBC0E3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C9" i="1"/>
  <c r="B9" i="1"/>
  <c r="C7" i="1"/>
  <c r="C8" i="1" s="1"/>
  <c r="D7" i="1"/>
  <c r="F6" i="1"/>
  <c r="F7" i="1" s="1"/>
  <c r="I6" i="1"/>
  <c r="I7" i="1" s="1"/>
  <c r="H6" i="1"/>
  <c r="H7" i="1" s="1"/>
  <c r="G6" i="1"/>
  <c r="G7" i="1" s="1"/>
  <c r="E6" i="1"/>
  <c r="E7" i="1" s="1"/>
  <c r="D6" i="1"/>
  <c r="J16" i="1"/>
  <c r="J15" i="1"/>
  <c r="J4" i="1"/>
  <c r="J3" i="1"/>
</calcChain>
</file>

<file path=xl/sharedStrings.xml><?xml version="1.0" encoding="utf-8"?>
<sst xmlns="http://schemas.openxmlformats.org/spreadsheetml/2006/main" count="23" uniqueCount="21">
  <si>
    <t>第一颗油滴</t>
    <phoneticPr fontId="1" type="noConversion"/>
  </si>
  <si>
    <t>下落时间t</t>
    <phoneticPr fontId="1" type="noConversion"/>
  </si>
  <si>
    <t>平衡电压U</t>
    <phoneticPr fontId="1" type="noConversion"/>
  </si>
  <si>
    <t>第二颗油滴</t>
    <phoneticPr fontId="1" type="noConversion"/>
  </si>
  <si>
    <t>t</t>
    <phoneticPr fontId="1" type="noConversion"/>
  </si>
  <si>
    <t>U</t>
    <phoneticPr fontId="1" type="noConversion"/>
  </si>
  <si>
    <t>第三颗油滴</t>
    <phoneticPr fontId="1" type="noConversion"/>
  </si>
  <si>
    <t>平均</t>
    <phoneticPr fontId="1" type="noConversion"/>
  </si>
  <si>
    <t>标准差</t>
    <phoneticPr fontId="1" type="noConversion"/>
  </si>
  <si>
    <t>vf</t>
    <phoneticPr fontId="1" type="noConversion"/>
  </si>
  <si>
    <t>r0</t>
    <phoneticPr fontId="1" type="noConversion"/>
  </si>
  <si>
    <t>q</t>
    <phoneticPr fontId="1" type="noConversion"/>
  </si>
  <si>
    <t>8.35148*10^-7</t>
    <phoneticPr fontId="1" type="noConversion"/>
  </si>
  <si>
    <t>5.32957*10^(-18)</t>
    <phoneticPr fontId="1" type="noConversion"/>
  </si>
  <si>
    <t>5.17935*10^(-18)</t>
    <phoneticPr fontId="1" type="noConversion"/>
  </si>
  <si>
    <t>5.82151*10^-18</t>
  </si>
  <si>
    <t>5.69914*10^-18</t>
  </si>
  <si>
    <t>5.60934*10^-18</t>
  </si>
  <si>
    <t>5.46506*10^-18</t>
  </si>
  <si>
    <t>5.36668*10^-18</t>
  </si>
  <si>
    <t>n(e)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</si>
</sst>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BD2E-4A6E-4ED5-8B47-2BD087968533}">
  <dimension ref="A1:K20"/>
  <sheetViews>
    <sheetView tabSelected="1" workbookViewId="0">
      <selection activeCell="B9" sqref="B9"/>
    </sheetView>
  </sheetViews>
  <sheetFormatPr defaultRowHeight="13.8" x14ac:dyDescent="0.25"/>
  <cols>
    <col min="1" max="11" width="10.77734375" style="1" customWidth="1"/>
    <col min="12" max="16384" width="8.88671875" style="1"/>
  </cols>
  <sheetData>
    <row r="1" spans="1:11" x14ac:dyDescent="0.25">
      <c r="A1" s="1" t="s">
        <v>0</v>
      </c>
    </row>
    <row r="2" spans="1:11" x14ac:dyDescent="0.2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 t="s">
        <v>7</v>
      </c>
      <c r="K2" s="1" t="s">
        <v>8</v>
      </c>
    </row>
    <row r="3" spans="1:11" x14ac:dyDescent="0.25">
      <c r="A3" s="1" t="s">
        <v>1</v>
      </c>
      <c r="B3" s="1">
        <v>24.62</v>
      </c>
      <c r="C3" s="1">
        <v>24.44</v>
      </c>
      <c r="D3" s="1">
        <v>24.82</v>
      </c>
      <c r="E3" s="1">
        <v>23.76</v>
      </c>
      <c r="F3" s="1">
        <v>24</v>
      </c>
      <c r="G3" s="1">
        <v>24.16</v>
      </c>
      <c r="H3" s="1">
        <v>24.48</v>
      </c>
      <c r="I3" s="1">
        <v>24.68</v>
      </c>
      <c r="J3" s="1">
        <f>AVERAGE(B3:I3)</f>
        <v>24.37</v>
      </c>
    </row>
    <row r="4" spans="1:11" x14ac:dyDescent="0.25">
      <c r="A4" s="1" t="s">
        <v>2</v>
      </c>
      <c r="B4" s="1">
        <v>187</v>
      </c>
      <c r="C4" s="1">
        <v>189</v>
      </c>
      <c r="D4" s="1">
        <v>190</v>
      </c>
      <c r="E4" s="1">
        <v>181</v>
      </c>
      <c r="F4" s="1">
        <v>182</v>
      </c>
      <c r="G4" s="1">
        <v>183</v>
      </c>
      <c r="H4" s="1">
        <v>184</v>
      </c>
      <c r="I4" s="1">
        <v>185</v>
      </c>
      <c r="J4" s="1">
        <f>AVERAGE(B4:I4)</f>
        <v>185.125</v>
      </c>
    </row>
    <row r="6" spans="1:11" x14ac:dyDescent="0.25">
      <c r="A6" s="1" t="s">
        <v>9</v>
      </c>
      <c r="B6" s="1">
        <v>8.1234800000000004E-5</v>
      </c>
      <c r="C6" s="1">
        <v>8.1833000000000001E-5</v>
      </c>
      <c r="D6" s="1">
        <f>0.002/D3</f>
        <v>8.058017727639001E-5</v>
      </c>
      <c r="E6" s="1">
        <f>0.002/E3</f>
        <v>8.4175084175084166E-5</v>
      </c>
      <c r="F6" s="1">
        <f>0.002/F3</f>
        <v>8.3333333333333331E-5</v>
      </c>
      <c r="G6" s="1">
        <f>0.002/G3</f>
        <v>8.2781456953642384E-5</v>
      </c>
      <c r="H6" s="1">
        <f>0.002/H3</f>
        <v>8.1699346405228753E-5</v>
      </c>
      <c r="I6" s="1">
        <f>0.002/I3</f>
        <v>8.1037277147487851E-5</v>
      </c>
    </row>
    <row r="7" spans="1:11" x14ac:dyDescent="0.25">
      <c r="A7" s="1" t="s">
        <v>10</v>
      </c>
      <c r="B7" s="1" t="s">
        <v>12</v>
      </c>
      <c r="C7" s="1">
        <f>((9*1.83*10^(-5)*C6)/(2*9.79*(981-1.293)))^(1/2)</f>
        <v>8.3821723563641537E-7</v>
      </c>
      <c r="D7" s="1">
        <f>((9*1.83*10^(-5)*D6)/(2*9.79*(981-1.293)))^(1/2)</f>
        <v>8.3177614258135628E-7</v>
      </c>
      <c r="E7" s="1">
        <f t="shared" ref="E7:I7" si="0">((9*1.83*10^(-5)*E6)/(2*9.79*(981-1.293)))^(1/2)</f>
        <v>8.5012762720148285E-7</v>
      </c>
      <c r="F7" s="1">
        <f t="shared" si="0"/>
        <v>8.4586630900273549E-7</v>
      </c>
      <c r="G7" s="1">
        <f t="shared" si="0"/>
        <v>8.4306077454440283E-7</v>
      </c>
      <c r="H7" s="1">
        <f t="shared" si="0"/>
        <v>8.3753244754580685E-7</v>
      </c>
      <c r="I7" s="1">
        <f t="shared" si="0"/>
        <v>8.3413197695654683E-7</v>
      </c>
    </row>
    <row r="8" spans="1:11" x14ac:dyDescent="0.25">
      <c r="A8" s="1" t="s">
        <v>11</v>
      </c>
      <c r="B8" s="1" t="s">
        <v>13</v>
      </c>
      <c r="C8" s="1">
        <f>9*2^(1/2)*3.1415926*0.005*((1.83*10^(-5)*0.002)^3/((981-1.293)*9.79))^(1/2)*(1/C4)*(1/(1+0.00823/(1.013*10^5*C7)))^(3/2)*(1/C3)^(3/2)</f>
        <v>5.4485483739990153E-19</v>
      </c>
      <c r="D8" s="1" t="s">
        <v>14</v>
      </c>
      <c r="E8" s="1" t="s">
        <v>15</v>
      </c>
      <c r="F8" s="1" t="s">
        <v>16</v>
      </c>
      <c r="G8" s="1" t="s">
        <v>17</v>
      </c>
      <c r="H8" s="1" t="s">
        <v>18</v>
      </c>
      <c r="I8" s="1" t="s">
        <v>19</v>
      </c>
    </row>
    <row r="9" spans="1:11" x14ac:dyDescent="0.25">
      <c r="A9" s="1" t="s">
        <v>20</v>
      </c>
      <c r="B9" s="1" t="e">
        <f>B8/(1.602189*10^(-19))</f>
        <v>#VALUE!</v>
      </c>
      <c r="C9" s="1">
        <f>C8/(1.602189*10^(-19))</f>
        <v>3.4006901645180529</v>
      </c>
      <c r="D9" s="1" t="e">
        <f t="shared" ref="D9:I9" si="1">D8/(1.602189*10^(-19))</f>
        <v>#VALUE!</v>
      </c>
      <c r="E9" s="1" t="e">
        <f t="shared" si="1"/>
        <v>#VALUE!</v>
      </c>
      <c r="F9" s="1" t="e">
        <f t="shared" si="1"/>
        <v>#VALUE!</v>
      </c>
      <c r="G9" s="1" t="e">
        <f t="shared" si="1"/>
        <v>#VALUE!</v>
      </c>
      <c r="H9" s="1" t="e">
        <f t="shared" si="1"/>
        <v>#VALUE!</v>
      </c>
      <c r="I9" s="1" t="e">
        <f t="shared" si="1"/>
        <v>#VALUE!</v>
      </c>
    </row>
    <row r="14" spans="1:11" x14ac:dyDescent="0.25">
      <c r="A14" s="1" t="s">
        <v>3</v>
      </c>
    </row>
    <row r="15" spans="1:11" x14ac:dyDescent="0.25">
      <c r="A15" s="1" t="s">
        <v>4</v>
      </c>
      <c r="B15" s="1">
        <v>28.12</v>
      </c>
      <c r="C15" s="1">
        <v>27.96</v>
      </c>
      <c r="D15" s="1">
        <v>27.57</v>
      </c>
      <c r="E15" s="1">
        <v>27.73</v>
      </c>
      <c r="F15" s="1">
        <v>27.8</v>
      </c>
      <c r="G15" s="1">
        <v>28.01</v>
      </c>
      <c r="H15" s="1">
        <v>28.03</v>
      </c>
      <c r="I15" s="1">
        <v>27.92</v>
      </c>
      <c r="J15" s="1">
        <f>AVERAGE(B15:I15)</f>
        <v>27.892499999999998</v>
      </c>
    </row>
    <row r="16" spans="1:11" x14ac:dyDescent="0.25">
      <c r="A16" s="1" t="s">
        <v>5</v>
      </c>
      <c r="B16" s="1">
        <v>234</v>
      </c>
      <c r="C16" s="1">
        <v>229</v>
      </c>
      <c r="D16" s="1">
        <v>231</v>
      </c>
      <c r="E16" s="1">
        <v>232</v>
      </c>
      <c r="F16" s="1">
        <v>233</v>
      </c>
      <c r="G16" s="1">
        <v>235</v>
      </c>
      <c r="H16" s="1">
        <v>230</v>
      </c>
      <c r="I16" s="1">
        <v>228</v>
      </c>
      <c r="J16" s="1">
        <f>AVERAGE(B16:I16)</f>
        <v>231.5</v>
      </c>
    </row>
    <row r="18" spans="1:3" x14ac:dyDescent="0.25">
      <c r="A18" s="1" t="s">
        <v>6</v>
      </c>
    </row>
    <row r="19" spans="1:3" x14ac:dyDescent="0.25">
      <c r="A19" s="1" t="s">
        <v>4</v>
      </c>
      <c r="B19" s="1">
        <v>34.020000000000003</v>
      </c>
      <c r="C19" s="1">
        <v>34.14</v>
      </c>
    </row>
    <row r="20" spans="1:3" x14ac:dyDescent="0.25">
      <c r="A20" s="1" t="s">
        <v>5</v>
      </c>
      <c r="B20" s="1">
        <v>350</v>
      </c>
      <c r="C20" s="1">
        <v>353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ypa</dc:creator>
  <cp:lastModifiedBy>卡巴司机</cp:lastModifiedBy>
  <dcterms:created xsi:type="dcterms:W3CDTF">2022-03-25T13:36:47Z</dcterms:created>
  <dcterms:modified xsi:type="dcterms:W3CDTF">2022-03-26T02:42:24Z</dcterms:modified>
</cp:coreProperties>
</file>